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75C8010B-42CF-4076-B1BB-1112C5E4B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G35" i="1" l="1"/>
  <c r="F35" i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<sst xmlns="http://schemas.openxmlformats.org/spreadsheetml/2006/main" count="79" uniqueCount="69">
  <si>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</si>
  <si>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</si>
  <si>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</si>
  <si>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</si>
  <si>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</si>
  <si>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</si>
  <si>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</si>
  <si>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</si>
  <si>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</si>
  <si>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</si>
  <si>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</si>
  <si>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</si>
  <si>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</si>
  <si>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</si>
  <si>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</si>
  <si>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</si>
  <si>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</si>
  <si>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</si>
  <si>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</si>
  <si>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</si>
  <si>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</si>
  <si>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</si>
  <si>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</si>
  <si>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</si>
  <si>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</si>
  <si>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</si>
  <si>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</si>
  <si>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</si>
  <si>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</si>
  <si>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</si>
  <si>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</si>
  <si>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</si>
  <si>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</si>
  <si>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</si>
  <si>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</si>
  <si>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</si>
  <si>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</si>
  <si>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</si>
  <si>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</si>
  <si>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</si>
  <si>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</si>
  <si>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</si>
  <si>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</si>
  <si>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</si>
  <si>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</si>
  <si>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</si>
  <si>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</si>
  <si>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</si>
  <si>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</si>
  <si>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</si>
  <si>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</si>
  <si>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</si>
  <si>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</si>
  <si>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</si>
  <si>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</si>
  <si>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</si>
  <si>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</si>
  <si>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</si>
  <si>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</si>
  <si>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</si>
  <si>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CANOTTIERI MESTRE</t>
  </si>
  <si>
    <t>2005</t>
  </si>
  <si>
    <t>VENTO DI VENEZIA</t>
  </si>
  <si>
    <t>V.d.V. Maestro d'ascia Matteo Tamassia</t>
  </si>
  <si>
    <t xml:space="preserve">sabato 28 novembre 2009 </t>
  </si>
  <si>
    <t>Guiovanni Vercio, Michele Dissera, Alessandro Dissera</t>
  </si>
  <si>
    <t>Claudio Soffrizzi</t>
  </si>
  <si>
    <t>Paolo Palazzi, Ester Cappelletto</t>
  </si>
  <si>
    <t xml:space="preserve">19/04/2022 - vele nuove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</si>
</sst>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38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15" fillId="0" borderId="2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5" fillId="0" borderId="27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2" xfId="0" applyFont="1" applyBorder="1" applyAlignment="1">
      <alignment horizontal="left" wrapText="1"/>
    </xf>
    <xf numFmtId="14" fontId="15" fillId="0" borderId="27" xfId="0" applyNumberFormat="1" applyFont="1" applyBorder="1" applyAlignment="1">
      <alignment horizontal="left"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15" sqref="E1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87" t="s">
        <v>49</v>
      </c>
      <c r="C1" s="88"/>
      <c r="D1" s="88"/>
      <c r="E1" s="88"/>
      <c r="F1" s="89"/>
      <c r="G1" s="90"/>
    </row>
    <row r="2" spans="1:7" ht="18" customHeight="1" thickBot="1" x14ac:dyDescent="0.25">
      <c r="A2" s="2"/>
      <c r="B2" s="41" t="s">
        <v>13</v>
      </c>
      <c r="C2" s="91">
        <v>44670</v>
      </c>
      <c r="D2" s="92"/>
      <c r="E2" s="93"/>
      <c r="F2" s="42" t="s">
        <v>50</v>
      </c>
      <c r="G2" s="61">
        <v>243</v>
      </c>
    </row>
    <row r="3" spans="1:7" ht="18" customHeight="1" thickBot="1" x14ac:dyDescent="0.25">
      <c r="A3" s="2"/>
      <c r="B3" s="15" t="s">
        <v>22</v>
      </c>
      <c r="C3" s="94" t="s">
        <v>55</v>
      </c>
      <c r="D3" s="95"/>
      <c r="E3" s="95"/>
      <c r="F3" s="44" t="s">
        <v>51</v>
      </c>
      <c r="G3" s="62" t="s">
        <v>61</v>
      </c>
    </row>
    <row r="4" spans="1:7" ht="18" customHeight="1" thickBot="1" x14ac:dyDescent="0.25">
      <c r="A4" s="2"/>
      <c r="B4" s="43" t="s">
        <v>14</v>
      </c>
      <c r="C4" s="96" t="s">
        <v>62</v>
      </c>
      <c r="D4" s="97"/>
      <c r="E4" s="97"/>
      <c r="F4" s="97"/>
      <c r="G4" s="98"/>
    </row>
    <row r="5" spans="1:7" ht="18" customHeight="1" thickBot="1" x14ac:dyDescent="0.25">
      <c r="A5" s="2"/>
      <c r="B5" s="43" t="s">
        <v>28</v>
      </c>
      <c r="C5" s="99" t="s">
        <v>63</v>
      </c>
      <c r="D5" s="100"/>
      <c r="E5" s="100"/>
      <c r="F5" s="100"/>
      <c r="G5" s="101"/>
    </row>
    <row r="6" spans="1:7" ht="18" customHeight="1" thickBot="1" x14ac:dyDescent="0.25">
      <c r="A6" s="2"/>
      <c r="B6" s="43" t="s">
        <v>29</v>
      </c>
      <c r="C6" s="109" t="s">
        <v>60</v>
      </c>
      <c r="D6" s="110"/>
      <c r="E6" s="110"/>
      <c r="F6" s="110"/>
      <c r="G6" s="111"/>
    </row>
    <row r="7" spans="1:7" ht="18" customHeight="1" thickBot="1" x14ac:dyDescent="0.25">
      <c r="A7" s="2"/>
      <c r="B7" s="45" t="s">
        <v>54</v>
      </c>
      <c r="C7" s="116"/>
      <c r="D7" s="117"/>
      <c r="E7" s="117"/>
      <c r="F7" s="117"/>
      <c r="G7" s="118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565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7.32</v>
      </c>
      <c r="D14" s="9"/>
      <c r="E14" s="9"/>
      <c r="F14" s="112" t="s">
        <v>35</v>
      </c>
      <c r="G14" s="114" t="s">
        <v>12</v>
      </c>
    </row>
    <row r="15" spans="1:7" ht="15" customHeight="1" thickBot="1" x14ac:dyDescent="0.25">
      <c r="A15" s="2"/>
      <c r="B15" s="47" t="s">
        <v>23</v>
      </c>
      <c r="C15" s="65">
        <v>1.97</v>
      </c>
      <c r="D15" s="9"/>
      <c r="F15" s="113"/>
      <c r="G15" s="115"/>
    </row>
    <row r="16" spans="1:7" ht="39" thickBot="1" x14ac:dyDescent="0.25">
      <c r="A16" s="2"/>
      <c r="B16" s="48" t="s">
        <v>42</v>
      </c>
      <c r="C16" s="66">
        <v>5.96</v>
      </c>
      <c r="D16" s="9"/>
      <c r="F16" s="113"/>
      <c r="G16" s="115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2">
        <f>SUM((C16*C18))*C20</f>
        <v>24.138000000000005</v>
      </c>
      <c r="G17" s="104">
        <f>SUM((F31/3))</f>
        <v>8.0263795645352882</v>
      </c>
    </row>
    <row r="18" spans="1:7" ht="15" customHeight="1" thickBot="1" x14ac:dyDescent="0.25">
      <c r="A18" s="2"/>
      <c r="B18" s="47" t="s">
        <v>25</v>
      </c>
      <c r="C18" s="64">
        <v>1.35</v>
      </c>
      <c r="D18" s="9"/>
      <c r="F18" s="103"/>
      <c r="G18" s="105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3"/>
      <c r="G19" s="106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3" t="s">
        <v>45</v>
      </c>
      <c r="G20" s="84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07">
        <f>SUM(((F17*3)/100))+F17</f>
        <v>24.862140000000004</v>
      </c>
      <c r="G21" s="108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3" t="s">
        <v>44</v>
      </c>
      <c r="G22" s="84"/>
    </row>
    <row r="23" spans="1:7" ht="15" customHeight="1" x14ac:dyDescent="0.2">
      <c r="A23" s="2"/>
      <c r="B23" s="23"/>
      <c r="F23" s="85">
        <f>C11*C22</f>
        <v>24.464499999999997</v>
      </c>
      <c r="G23" s="86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10.205</v>
      </c>
      <c r="E25" s="56">
        <f>SUM(((C26+C28)+C29))/2</f>
        <v>10.205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6.89</v>
      </c>
      <c r="D26" s="57">
        <f>(C27+C29+C30)/2</f>
        <v>6.42</v>
      </c>
      <c r="E26" s="56">
        <f>SUM(((C27+C30)+C29))/2</f>
        <v>6.42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5.13</v>
      </c>
      <c r="D27" s="57">
        <f>(C26+C30+C31)/2</f>
        <v>8.5449999999999999</v>
      </c>
      <c r="E27" s="58">
        <f>SUM(((C31+C26)+C30))/2</f>
        <v>8.5449999999999999</v>
      </c>
      <c r="F27" s="125">
        <f>SQRT((((E25*(E25-C26))*(E25-C28))*(E25-C29)))+SQRT((((E26*(E26-C27))*(E26-C30))*(E26-C29)))</f>
        <v>24.038851322145426</v>
      </c>
      <c r="G27" s="129">
        <f>SQRT((((E27*(E27-C26))*(E27-C30))*(E27-C31)))+SQRT((((E28*(E28-C27))*(E28-C31))*(E28-C28)))</f>
        <v>24.119426065066307</v>
      </c>
    </row>
    <row r="28" spans="1:7" ht="15" customHeight="1" thickBot="1" x14ac:dyDescent="0.25">
      <c r="A28" s="2"/>
      <c r="B28" s="50" t="s">
        <v>3</v>
      </c>
      <c r="C28" s="67">
        <v>7.71</v>
      </c>
      <c r="D28" s="57">
        <f>(C27+C28+C31)/2</f>
        <v>10.57</v>
      </c>
      <c r="E28" s="58">
        <f>SUM(((C28+C27)+C31))/2</f>
        <v>10.57</v>
      </c>
      <c r="F28" s="113"/>
      <c r="G28" s="115"/>
    </row>
    <row r="29" spans="1:7" ht="15" customHeight="1" thickBot="1" x14ac:dyDescent="0.25">
      <c r="A29" s="2"/>
      <c r="B29" s="50" t="s">
        <v>52</v>
      </c>
      <c r="C29" s="67">
        <v>5.81</v>
      </c>
      <c r="D29" s="59"/>
      <c r="E29" s="58"/>
      <c r="F29" s="113"/>
      <c r="G29" s="130"/>
    </row>
    <row r="30" spans="1:7" ht="15" customHeight="1" thickBot="1" x14ac:dyDescent="0.25">
      <c r="A30" s="2"/>
      <c r="B30" s="50" t="s">
        <v>27</v>
      </c>
      <c r="C30" s="67">
        <v>1.9</v>
      </c>
      <c r="D30" s="59"/>
      <c r="E30" s="59"/>
      <c r="F30" s="131" t="s">
        <v>30</v>
      </c>
      <c r="G30" s="132"/>
    </row>
    <row r="31" spans="1:7" ht="15" customHeight="1" thickBot="1" x14ac:dyDescent="0.3">
      <c r="A31" s="2"/>
      <c r="B31" s="50" t="s">
        <v>53</v>
      </c>
      <c r="C31" s="67">
        <v>8.3000000000000007</v>
      </c>
      <c r="D31" s="60"/>
      <c r="E31" s="59"/>
      <c r="F31" s="133">
        <f>SUM((F27+G27))/2</f>
        <v>24.079138693605866</v>
      </c>
      <c r="G31" s="132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5.7399999999999993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3.78</v>
      </c>
      <c r="D34" s="59"/>
      <c r="E34" s="56">
        <f>SUM(((C35+C38)+C37))/2</f>
        <v>3.7350000000000003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2.92</v>
      </c>
      <c r="D35" s="59"/>
      <c r="E35" s="58">
        <f>SUM(((C34+C39)+C38))/2</f>
        <v>4.8449999999999998</v>
      </c>
      <c r="F35" s="134">
        <f>SQRT((((E33*(E33-C34))*(E33-C36))*(E33-C37)))+SQRT((((E34*(E34-C35))*(E34-C38))*(E34-C37)))</f>
        <v>7.8371335118978873</v>
      </c>
      <c r="G35" s="135">
        <f>SQRT((((E35*(E35-C34))*(E35-C38))*(E35-C39)))+SQRT((((E36*(E36-C35))*(E36-C39))*(E36-C36)))</f>
        <v>7.806562635307948</v>
      </c>
    </row>
    <row r="36" spans="1:7" ht="15" customHeight="1" thickBot="1" x14ac:dyDescent="0.25">
      <c r="A36" s="2"/>
      <c r="B36" s="50" t="s">
        <v>3</v>
      </c>
      <c r="C36" s="68">
        <v>4.3499999999999996</v>
      </c>
      <c r="D36" s="59"/>
      <c r="E36" s="56">
        <f>SUM(((C35+C39)+C36))/2</f>
        <v>5.99</v>
      </c>
      <c r="F36" s="113"/>
      <c r="G36" s="115"/>
    </row>
    <row r="37" spans="1:7" ht="15" customHeight="1" thickBot="1" x14ac:dyDescent="0.25">
      <c r="A37" s="2"/>
      <c r="B37" s="50" t="s">
        <v>52</v>
      </c>
      <c r="C37" s="68">
        <v>3.35</v>
      </c>
      <c r="D37" s="59"/>
      <c r="E37" s="58"/>
      <c r="F37" s="113"/>
      <c r="G37" s="130"/>
    </row>
    <row r="38" spans="1:7" ht="15" customHeight="1" thickBot="1" x14ac:dyDescent="0.25">
      <c r="A38" s="2"/>
      <c r="B38" s="50" t="s">
        <v>27</v>
      </c>
      <c r="C38" s="68">
        <v>1.2</v>
      </c>
      <c r="D38" s="9"/>
      <c r="E38" s="7">
        <f>SUM(((C39+C35)+C36))/2</f>
        <v>5.99</v>
      </c>
      <c r="F38" s="136" t="s">
        <v>40</v>
      </c>
      <c r="G38" s="84"/>
    </row>
    <row r="39" spans="1:7" ht="15" customHeight="1" thickBot="1" x14ac:dyDescent="0.3">
      <c r="A39" s="2"/>
      <c r="B39" s="50" t="s">
        <v>53</v>
      </c>
      <c r="C39" s="68">
        <v>4.71</v>
      </c>
      <c r="D39" s="9"/>
      <c r="E39" s="9"/>
      <c r="F39" s="137">
        <f>SUM((F35+G35))/2</f>
        <v>7.8218480736029177</v>
      </c>
      <c r="G39" s="132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6.625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5.66</v>
      </c>
      <c r="D42" s="67">
        <v>0</v>
      </c>
      <c r="E42" s="22">
        <f>SUM(((D42+D43)+D44))/2</f>
        <v>0</v>
      </c>
      <c r="F42" s="119">
        <f>SQRT((((E41*(E41-C42))*(E41-C43))*(E41-C44)))</f>
        <v>7.1496398324933113</v>
      </c>
      <c r="G42" s="122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3.68</v>
      </c>
      <c r="D43" s="67">
        <v>0</v>
      </c>
      <c r="E43" s="9"/>
      <c r="F43" s="120"/>
      <c r="G43" s="123"/>
    </row>
    <row r="44" spans="1:7" ht="15" customHeight="1" thickBot="1" x14ac:dyDescent="0.25">
      <c r="A44" s="2"/>
      <c r="B44" s="50" t="s">
        <v>4</v>
      </c>
      <c r="C44" s="69">
        <v>3.91</v>
      </c>
      <c r="D44" s="67">
        <v>0</v>
      </c>
      <c r="E44" s="9"/>
      <c r="F44" s="121"/>
      <c r="G44" s="124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BLU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26" t="s">
        <v>38</v>
      </c>
      <c r="F49" s="127"/>
      <c r="G49" s="128"/>
    </row>
    <row r="50" spans="1:7" ht="15" customHeight="1" x14ac:dyDescent="0.2">
      <c r="A50" s="2"/>
      <c r="B50" s="18" t="s">
        <v>5</v>
      </c>
      <c r="C50" s="36">
        <v>3</v>
      </c>
      <c r="D50" s="9"/>
      <c r="E50" s="76" t="s">
        <v>64</v>
      </c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65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76" t="s">
        <v>66</v>
      </c>
      <c r="F52" s="77"/>
      <c r="G52" s="78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2" t="s">
        <v>68</v>
      </c>
      <c r="F54" s="80"/>
      <c r="G54" s="81"/>
    </row>
    <row r="55" spans="1:7" ht="15" customHeight="1" x14ac:dyDescent="0.2">
      <c r="B55" s="18" t="s">
        <v>5</v>
      </c>
      <c r="C55" s="37">
        <v>4.3299999999999998E-2</v>
      </c>
      <c r="E55" s="79" t="s">
        <v>67</v>
      </c>
      <c r="F55" s="80"/>
      <c r="G55" s="81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ScRJvDQ7v+35jv8O8rbCRGAAvsUdRpkOo01mSYknk0YmbH9iElIJz9H3pb4ZHCwCE4ifcaek0G+LEnPlZs6OXg==" saltValue="Bl9HIH/6z8xOgP6qgqzHu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2023-04-07T10:09:20Z</dcterms:modified>
</cp:coreProperties>
</file>